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vc refacut" sheetId="1" r:id="rId1"/>
    <sheet name="bvc1" sheetId="2" r:id="rId2"/>
  </sheets>
  <definedNames/>
  <calcPr fullCalcOnLoad="1"/>
</workbook>
</file>

<file path=xl/sharedStrings.xml><?xml version="1.0" encoding="utf-8"?>
<sst xmlns="http://schemas.openxmlformats.org/spreadsheetml/2006/main" count="71" uniqueCount="37">
  <si>
    <t>SC MECANICA ROTES SA TARGOVISTE</t>
  </si>
  <si>
    <t>BUGETUL ACTIVITATII GENERALE  PE ANUL 2020</t>
  </si>
  <si>
    <t>Indicatori</t>
  </si>
  <si>
    <t>Nr. rand</t>
  </si>
  <si>
    <t>TRIM            I</t>
  </si>
  <si>
    <t>TRIM           II</t>
  </si>
  <si>
    <t>TRIM          III</t>
  </si>
  <si>
    <t>TRIM              IV</t>
  </si>
  <si>
    <t>Venituri din exploatare,                                    din care:</t>
  </si>
  <si>
    <t>Venituri din activitatea de baza</t>
  </si>
  <si>
    <t>Venituri din alte activitati</t>
  </si>
  <si>
    <t>Venituri financiare</t>
  </si>
  <si>
    <t>Venituri exceptionale</t>
  </si>
  <si>
    <t>a) Cheltuieli materii prime, materiale</t>
  </si>
  <si>
    <t>b) Cheltuieli energie , apa, gaze</t>
  </si>
  <si>
    <t xml:space="preserve">c) Cheltuieli marfuri </t>
  </si>
  <si>
    <t>d) Cheltuieli cu personalul, din care:</t>
  </si>
  <si>
    <t>- salarii brute</t>
  </si>
  <si>
    <t>- contributie la asigurarile sociale de stat</t>
  </si>
  <si>
    <t>e) Cheltuieli de exploatare privind amortizarea si provizioanele</t>
  </si>
  <si>
    <t>e) Cheltuieli prestari servicii</t>
  </si>
  <si>
    <t>f) Cheltuieli taxe, impozite</t>
  </si>
  <si>
    <t xml:space="preserve">j)Alte cheltuieli </t>
  </si>
  <si>
    <t>2.Cheltuieli financiare</t>
  </si>
  <si>
    <t>3.Cheltuieli exceptionale</t>
  </si>
  <si>
    <t>III.REZULTATUL BRUT - profit (pierdere)</t>
  </si>
  <si>
    <t>IV.FOND DE REZERVA</t>
  </si>
  <si>
    <t>V.ALTE CHELTUIELI DEDUCTIBILE STABILITE POTRIVIT LEGII</t>
  </si>
  <si>
    <t>VI.ACOPERIREA PIERDERILOR DIN ANII PRECEDENTI</t>
  </si>
  <si>
    <t>VII.IMPOZIT PE PROFIT</t>
  </si>
  <si>
    <t>ADMINISTRATOR,</t>
  </si>
  <si>
    <t>1.Cheltuieli pentru exploatare - total,       din care:</t>
  </si>
  <si>
    <t>I. VENITURI TOTALE,   din care:   (rd.2+rd.12+rd.13)</t>
  </si>
  <si>
    <t>CHELTUIELI TOTALE,  din care:  rd.15+rd.33+rd.34)</t>
  </si>
  <si>
    <t>VIII.PROFITUL DE REPARTIZAT,        din care:</t>
  </si>
  <si>
    <t xml:space="preserve">profit brut exploatare </t>
  </si>
  <si>
    <t>profit brut financiar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</si>
</sst>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#"/>
    <numFmt numFmtId="165" formatCode="#,##0.0"/>
  </numFmts>
  <fonts count="4"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NumberFormat="1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NumberFormat="1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3" fontId="3" fillId="0" borderId="4" xfId="0" applyNumberFormat="1" applyFont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Border="1" applyAlignment="1" applyProtection="1">
      <alignment horizontal="left" vertical="center" wrapText="1"/>
      <protection/>
    </xf>
    <xf numFmtId="0" fontId="3" fillId="0" borderId="4" xfId="0" applyNumberFormat="1" applyFont="1" applyBorder="1" applyAlignment="1" applyProtection="1">
      <alignment horizontal="left" wrapText="1"/>
      <protection/>
    </xf>
    <xf numFmtId="3" fontId="3" fillId="0" borderId="6" xfId="0" applyNumberFormat="1" applyFont="1" applyBorder="1" applyAlignment="1" applyProtection="1">
      <alignment horizontal="right" vertical="center"/>
      <protection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3" fillId="0" borderId="7" xfId="0" applyNumberFormat="1" applyFont="1" applyBorder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  <protection/>
    </xf>
    <xf numFmtId="164" fontId="3" fillId="0" borderId="4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3" fontId="3" fillId="0" borderId="3" xfId="0" applyNumberFormat="1" applyFont="1" applyBorder="1" applyAlignment="1" applyProtection="1">
      <alignment horizontal="right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/>
      <protection/>
    </xf>
    <xf numFmtId="0" fontId="2" fillId="0" borderId="4" xfId="0" applyNumberFormat="1" applyFont="1" applyBorder="1" applyAlignment="1" applyProtection="1">
      <alignment horizontal="left" wrapText="1"/>
      <protection/>
    </xf>
    <xf numFmtId="0" fontId="2" fillId="0" borderId="4" xfId="0" applyNumberFormat="1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horizontal="left" vertical="center" wrapText="1"/>
      <protection/>
    </xf>
    <xf numFmtId="1" fontId="3" fillId="0" borderId="4" xfId="0" applyNumberFormat="1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/>
    </xf>
    <xf numFmtId="3" fontId="3" fillId="0" borderId="4" xfId="0" applyNumberFormat="1" applyFont="1" applyBorder="1" applyAlignment="1" applyProtection="1">
      <alignment/>
      <protection locked="0"/>
    </xf>
    <xf numFmtId="0" fontId="3" fillId="0" borderId="0" xfId="0" applyNumberFormat="1" applyFont="1" applyAlignment="1" applyProtection="1">
      <alignment wrapText="1"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12" xfId="0" applyNumberFormat="1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workbookViewId="0" topLeftCell="A1">
      <selection activeCell="O29" sqref="O29"/>
    </sheetView>
  </sheetViews>
  <sheetFormatPr defaultColWidth="9.140625" defaultRowHeight="12.75"/>
  <cols>
    <col min="1" max="1" width="35.28125" style="37" customWidth="1"/>
    <col min="2" max="12" width="9.140625" style="37" customWidth="1"/>
  </cols>
  <sheetData>
    <row r="2" spans="1:8" ht="12.75">
      <c r="A2" s="4" t="s">
        <v>0</v>
      </c>
      <c r="B2" s="4"/>
      <c r="C2" s="4"/>
      <c r="D2" s="4"/>
      <c r="E2" s="4"/>
      <c r="F2" s="4"/>
      <c r="G2" s="4"/>
      <c r="H2" s="4"/>
    </row>
    <row r="3" spans="1:8" ht="12.75">
      <c r="A3" s="43" t="s">
        <v>1</v>
      </c>
      <c r="B3" s="43"/>
      <c r="C3" s="43"/>
      <c r="D3" s="43"/>
      <c r="E3" s="43"/>
      <c r="F3" s="43"/>
      <c r="G3" s="43"/>
      <c r="H3" s="43"/>
    </row>
    <row r="4" spans="1:12" ht="13.5" thickBot="1">
      <c r="A4" s="3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thickBot="1">
      <c r="A5" s="6" t="s">
        <v>2</v>
      </c>
      <c r="B5" s="7" t="s">
        <v>3</v>
      </c>
      <c r="C5" s="7">
        <v>2019</v>
      </c>
      <c r="D5" s="7">
        <v>2020</v>
      </c>
      <c r="E5" s="7" t="s">
        <v>4</v>
      </c>
      <c r="F5" s="7" t="s">
        <v>5</v>
      </c>
      <c r="G5" s="7" t="s">
        <v>6</v>
      </c>
      <c r="H5" s="7" t="s">
        <v>7</v>
      </c>
      <c r="I5" s="5"/>
      <c r="J5" s="5"/>
      <c r="K5" s="5"/>
      <c r="L5" s="5"/>
    </row>
    <row r="6" spans="1:12" ht="12.75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5"/>
      <c r="J6" s="5"/>
      <c r="K6" s="5"/>
      <c r="L6" s="5"/>
    </row>
    <row r="7" spans="1:12" ht="12.75">
      <c r="A7" s="10" t="s">
        <v>32</v>
      </c>
      <c r="B7" s="11">
        <v>1</v>
      </c>
      <c r="C7" s="12">
        <v>1637828</v>
      </c>
      <c r="D7" s="12">
        <f>E7+F7+G7+H7</f>
        <v>2275891</v>
      </c>
      <c r="E7" s="12">
        <f>E8+E11</f>
        <v>400000</v>
      </c>
      <c r="F7" s="12">
        <f>F8+F11</f>
        <v>1015891</v>
      </c>
      <c r="G7" s="12">
        <f>G8+G11</f>
        <v>450000</v>
      </c>
      <c r="H7" s="12">
        <f>H8+H11</f>
        <v>410000</v>
      </c>
      <c r="I7" s="5"/>
      <c r="J7" s="36"/>
      <c r="K7" s="5"/>
      <c r="L7" s="5"/>
    </row>
    <row r="8" spans="1:12" ht="19.5">
      <c r="A8" s="14" t="s">
        <v>8</v>
      </c>
      <c r="B8" s="11">
        <v>2</v>
      </c>
      <c r="C8" s="12">
        <v>1655549</v>
      </c>
      <c r="D8" s="12">
        <v>1720000</v>
      </c>
      <c r="E8" s="12">
        <v>400000</v>
      </c>
      <c r="F8" s="12">
        <v>460000</v>
      </c>
      <c r="G8" s="12">
        <v>450000</v>
      </c>
      <c r="H8" s="12">
        <f>H9+H10</f>
        <v>410000</v>
      </c>
      <c r="I8" s="5"/>
      <c r="J8" s="36"/>
      <c r="K8" s="5"/>
      <c r="L8" s="5"/>
    </row>
    <row r="9" spans="1:12" ht="12.75">
      <c r="A9" s="15" t="s">
        <v>9</v>
      </c>
      <c r="B9" s="11">
        <v>3</v>
      </c>
      <c r="C9" s="12">
        <v>1511419</v>
      </c>
      <c r="D9" s="12">
        <v>1520000</v>
      </c>
      <c r="E9" s="12">
        <v>360000</v>
      </c>
      <c r="F9" s="12">
        <v>400000</v>
      </c>
      <c r="G9" s="12">
        <v>400000</v>
      </c>
      <c r="H9" s="12">
        <v>360000</v>
      </c>
      <c r="I9" s="5"/>
      <c r="J9" s="36"/>
      <c r="K9" s="5"/>
      <c r="L9" s="5"/>
    </row>
    <row r="10" spans="1:12" ht="12.75">
      <c r="A10" s="15" t="s">
        <v>10</v>
      </c>
      <c r="B10" s="11">
        <v>4</v>
      </c>
      <c r="C10" s="12">
        <v>144130</v>
      </c>
      <c r="D10" s="12">
        <v>200000</v>
      </c>
      <c r="E10" s="12">
        <v>40000</v>
      </c>
      <c r="F10" s="12">
        <v>60000</v>
      </c>
      <c r="G10" s="12">
        <v>50000</v>
      </c>
      <c r="H10" s="12">
        <v>50000</v>
      </c>
      <c r="I10" s="5"/>
      <c r="J10" s="36"/>
      <c r="K10" s="5"/>
      <c r="L10" s="5"/>
    </row>
    <row r="11" spans="1:12" ht="12.75">
      <c r="A11" s="15" t="s">
        <v>11</v>
      </c>
      <c r="B11" s="11">
        <v>12</v>
      </c>
      <c r="C11" s="12">
        <v>-17721</v>
      </c>
      <c r="D11" s="12">
        <v>555891</v>
      </c>
      <c r="E11" s="12">
        <v>0</v>
      </c>
      <c r="F11" s="12">
        <v>555891</v>
      </c>
      <c r="G11" s="12">
        <v>0</v>
      </c>
      <c r="H11" s="16">
        <v>0</v>
      </c>
      <c r="I11" s="5"/>
      <c r="J11" s="36"/>
      <c r="K11" s="5"/>
      <c r="L11" s="5"/>
    </row>
    <row r="12" spans="1:12" ht="12.75">
      <c r="A12" s="15" t="s">
        <v>12</v>
      </c>
      <c r="B12" s="11">
        <v>13</v>
      </c>
      <c r="C12" s="16"/>
      <c r="D12" s="16"/>
      <c r="E12" s="17"/>
      <c r="F12" s="17"/>
      <c r="G12" s="18"/>
      <c r="H12" s="19"/>
      <c r="I12" s="5"/>
      <c r="J12" s="5"/>
      <c r="K12" s="5"/>
      <c r="L12" s="5"/>
    </row>
    <row r="13" spans="1:12" ht="12.75">
      <c r="A13" s="10" t="s">
        <v>33</v>
      </c>
      <c r="B13" s="20">
        <v>14</v>
      </c>
      <c r="C13" s="21">
        <v>1784151</v>
      </c>
      <c r="D13" s="22">
        <f>D14+D25</f>
        <v>1856663</v>
      </c>
      <c r="E13" s="21">
        <f>E14+E25</f>
        <v>360480</v>
      </c>
      <c r="F13" s="23">
        <f>F14+F25</f>
        <v>749903</v>
      </c>
      <c r="G13" s="23">
        <f>G14+G25</f>
        <v>381640</v>
      </c>
      <c r="H13" s="24">
        <f>H14+H25</f>
        <v>364640</v>
      </c>
      <c r="I13" s="5"/>
      <c r="J13" s="36"/>
      <c r="K13" s="5"/>
      <c r="L13" s="5"/>
    </row>
    <row r="14" spans="1:12" ht="12.75">
      <c r="A14" s="10" t="s">
        <v>31</v>
      </c>
      <c r="B14" s="11">
        <v>15</v>
      </c>
      <c r="C14" s="25">
        <v>1780564</v>
      </c>
      <c r="D14" s="25">
        <f>E14+F14+G14+H14</f>
        <v>1488400</v>
      </c>
      <c r="E14" s="25">
        <f>E15+E16+E17+E18+E21+E22+E23+E24</f>
        <v>360480</v>
      </c>
      <c r="F14" s="25">
        <f>F15+F16+F17+F18+F21+F22+F23+F24</f>
        <v>381640</v>
      </c>
      <c r="G14" s="25">
        <f>G15+G16+G17+G18+G21+G22+G23+G24</f>
        <v>381640</v>
      </c>
      <c r="H14" s="25">
        <f>H15+H16+H17+H18+H21+H22+H23+H24</f>
        <v>364640</v>
      </c>
      <c r="I14" s="5"/>
      <c r="J14" s="36"/>
      <c r="K14" s="5"/>
      <c r="L14" s="36"/>
    </row>
    <row r="15" spans="1:12" ht="12.75">
      <c r="A15" s="15" t="s">
        <v>13</v>
      </c>
      <c r="B15" s="26">
        <v>16</v>
      </c>
      <c r="C15" s="12">
        <v>425239</v>
      </c>
      <c r="D15" s="12">
        <v>400000</v>
      </c>
      <c r="E15" s="12">
        <v>90000</v>
      </c>
      <c r="F15" s="12">
        <v>110000</v>
      </c>
      <c r="G15" s="12">
        <v>110000</v>
      </c>
      <c r="H15" s="12">
        <v>90000</v>
      </c>
      <c r="I15" s="5"/>
      <c r="J15" s="36"/>
      <c r="K15" s="5"/>
      <c r="L15" s="5"/>
    </row>
    <row r="16" spans="1:12" ht="12.75">
      <c r="A16" s="15" t="s">
        <v>14</v>
      </c>
      <c r="B16" s="26">
        <v>17</v>
      </c>
      <c r="C16" s="12">
        <v>72447</v>
      </c>
      <c r="D16" s="12">
        <v>66000</v>
      </c>
      <c r="E16" s="12">
        <v>18000</v>
      </c>
      <c r="F16" s="12">
        <v>15000</v>
      </c>
      <c r="G16" s="12">
        <v>15000</v>
      </c>
      <c r="H16" s="12">
        <v>18000</v>
      </c>
      <c r="I16" s="5"/>
      <c r="J16" s="36"/>
      <c r="K16" s="5"/>
      <c r="L16" s="5"/>
    </row>
    <row r="17" spans="1:12" ht="12.75">
      <c r="A17" s="15" t="s">
        <v>15</v>
      </c>
      <c r="B17" s="26">
        <v>18</v>
      </c>
      <c r="C17" s="12">
        <v>3070</v>
      </c>
      <c r="D17" s="12">
        <v>16000</v>
      </c>
      <c r="E17" s="12">
        <v>4000</v>
      </c>
      <c r="F17" s="12">
        <v>4000</v>
      </c>
      <c r="G17" s="12">
        <v>4000</v>
      </c>
      <c r="H17" s="12">
        <v>4000</v>
      </c>
      <c r="I17" s="5"/>
      <c r="J17" s="36"/>
      <c r="K17" s="5"/>
      <c r="L17" s="5"/>
    </row>
    <row r="18" spans="1:12" ht="12.75">
      <c r="A18" s="15" t="s">
        <v>16</v>
      </c>
      <c r="B18" s="26">
        <v>19</v>
      </c>
      <c r="C18" s="12">
        <v>977783</v>
      </c>
      <c r="D18" s="12">
        <f>D19+D20</f>
        <v>816400</v>
      </c>
      <c r="E18" s="12">
        <f>E19+E20</f>
        <v>200980</v>
      </c>
      <c r="F18" s="12">
        <f>F19+F20</f>
        <v>205140</v>
      </c>
      <c r="G18" s="12">
        <f>G19+G20</f>
        <v>205140</v>
      </c>
      <c r="H18" s="12">
        <f>H19+H20</f>
        <v>205140</v>
      </c>
      <c r="I18" s="5"/>
      <c r="J18" s="36"/>
      <c r="K18" s="5"/>
      <c r="L18" s="5"/>
    </row>
    <row r="19" spans="1:12" ht="12.75">
      <c r="A19" s="15" t="s">
        <v>17</v>
      </c>
      <c r="B19" s="26">
        <v>20</v>
      </c>
      <c r="C19" s="12">
        <v>953329</v>
      </c>
      <c r="D19" s="12">
        <v>796000</v>
      </c>
      <c r="E19" s="12">
        <v>196000</v>
      </c>
      <c r="F19" s="12">
        <v>200000</v>
      </c>
      <c r="G19" s="12">
        <v>200000</v>
      </c>
      <c r="H19" s="12">
        <v>200000</v>
      </c>
      <c r="I19" s="5"/>
      <c r="J19" s="36"/>
      <c r="K19" s="5"/>
      <c r="L19" s="5"/>
    </row>
    <row r="20" spans="1:12" ht="12.75">
      <c r="A20" s="15" t="s">
        <v>18</v>
      </c>
      <c r="B20" s="26">
        <v>21</v>
      </c>
      <c r="C20" s="12">
        <v>24454</v>
      </c>
      <c r="D20" s="12">
        <v>20400</v>
      </c>
      <c r="E20" s="12">
        <v>4980</v>
      </c>
      <c r="F20" s="12">
        <v>5140</v>
      </c>
      <c r="G20" s="12">
        <v>5140</v>
      </c>
      <c r="H20" s="12">
        <v>5140</v>
      </c>
      <c r="I20" s="5"/>
      <c r="J20" s="36"/>
      <c r="K20" s="5"/>
      <c r="L20" s="5"/>
    </row>
    <row r="21" spans="1:12" ht="19.5">
      <c r="A21" s="14" t="s">
        <v>19</v>
      </c>
      <c r="B21" s="11">
        <v>23</v>
      </c>
      <c r="C21" s="12">
        <v>41034</v>
      </c>
      <c r="D21" s="12">
        <v>40000</v>
      </c>
      <c r="E21" s="12">
        <v>10000</v>
      </c>
      <c r="F21" s="12">
        <v>10000</v>
      </c>
      <c r="G21" s="12">
        <v>10000</v>
      </c>
      <c r="H21" s="12">
        <v>10000</v>
      </c>
      <c r="I21" s="5"/>
      <c r="J21" s="36"/>
      <c r="K21" s="5"/>
      <c r="L21" s="5"/>
    </row>
    <row r="22" spans="1:12" ht="12.75">
      <c r="A22" s="15" t="s">
        <v>20</v>
      </c>
      <c r="B22" s="27">
        <v>25</v>
      </c>
      <c r="C22" s="12">
        <v>224374</v>
      </c>
      <c r="D22" s="12">
        <v>80000</v>
      </c>
      <c r="E22" s="12">
        <v>20000</v>
      </c>
      <c r="F22" s="12">
        <v>20000</v>
      </c>
      <c r="G22" s="12">
        <v>20000</v>
      </c>
      <c r="H22" s="12">
        <v>20000</v>
      </c>
      <c r="I22" s="5"/>
      <c r="J22" s="36"/>
      <c r="K22" s="5"/>
      <c r="L22" s="5"/>
    </row>
    <row r="23" spans="1:12" ht="12.75">
      <c r="A23" s="15" t="s">
        <v>21</v>
      </c>
      <c r="B23" s="27">
        <v>26</v>
      </c>
      <c r="C23" s="12">
        <v>30142</v>
      </c>
      <c r="D23" s="12">
        <v>60000</v>
      </c>
      <c r="E23" s="12">
        <v>15000</v>
      </c>
      <c r="F23" s="12">
        <v>15000</v>
      </c>
      <c r="G23" s="12">
        <v>15000</v>
      </c>
      <c r="H23" s="12">
        <v>15000</v>
      </c>
      <c r="I23" s="5"/>
      <c r="J23" s="36"/>
      <c r="K23" s="5"/>
      <c r="L23" s="5"/>
    </row>
    <row r="24" spans="1:12" ht="12.75">
      <c r="A24" s="15" t="s">
        <v>22</v>
      </c>
      <c r="B24" s="27">
        <v>30</v>
      </c>
      <c r="C24" s="12">
        <v>6475</v>
      </c>
      <c r="D24" s="12">
        <v>10000</v>
      </c>
      <c r="E24" s="12">
        <v>2500</v>
      </c>
      <c r="F24" s="12">
        <v>2500</v>
      </c>
      <c r="G24" s="12">
        <v>2500</v>
      </c>
      <c r="H24" s="12">
        <v>2500</v>
      </c>
      <c r="I24" s="5"/>
      <c r="J24" s="36"/>
      <c r="K24" s="5"/>
      <c r="L24" s="5"/>
    </row>
    <row r="25" spans="1:12" ht="12.75">
      <c r="A25" s="28" t="s">
        <v>23</v>
      </c>
      <c r="B25" s="27">
        <v>31</v>
      </c>
      <c r="C25" s="12">
        <v>3587</v>
      </c>
      <c r="D25" s="12">
        <v>368263</v>
      </c>
      <c r="E25" s="12">
        <v>0</v>
      </c>
      <c r="F25" s="12">
        <v>368263</v>
      </c>
      <c r="G25" s="12">
        <v>0</v>
      </c>
      <c r="H25" s="12">
        <v>0</v>
      </c>
      <c r="I25" s="5"/>
      <c r="J25" s="36"/>
      <c r="K25" s="5"/>
      <c r="L25" s="5"/>
    </row>
    <row r="26" spans="1:12" ht="12.75">
      <c r="A26" s="29" t="s">
        <v>24</v>
      </c>
      <c r="B26" s="27">
        <v>32</v>
      </c>
      <c r="C26" s="12"/>
      <c r="D26" s="12"/>
      <c r="E26" s="12"/>
      <c r="F26" s="12"/>
      <c r="G26" s="12"/>
      <c r="H26" s="12"/>
      <c r="I26" s="5"/>
      <c r="J26" s="36"/>
      <c r="K26" s="5"/>
      <c r="L26" s="5"/>
    </row>
    <row r="27" spans="1:12" ht="12.75">
      <c r="A27" s="28" t="s">
        <v>25</v>
      </c>
      <c r="B27" s="27">
        <v>33</v>
      </c>
      <c r="C27" s="12">
        <v>-146323</v>
      </c>
      <c r="D27" s="12">
        <f>D7-D13</f>
        <v>419228</v>
      </c>
      <c r="E27" s="12">
        <f>E7-E13</f>
        <v>39520</v>
      </c>
      <c r="F27" s="12">
        <f>F7-F13</f>
        <v>265988</v>
      </c>
      <c r="G27" s="12">
        <f>G7-G13</f>
        <v>68360</v>
      </c>
      <c r="H27" s="12">
        <f>H7-H13</f>
        <v>45360</v>
      </c>
      <c r="I27" s="5"/>
      <c r="J27" s="36"/>
      <c r="K27" s="5"/>
      <c r="L27" s="5"/>
    </row>
    <row r="28" spans="1:12" ht="12.75">
      <c r="A28" s="29" t="s">
        <v>26</v>
      </c>
      <c r="B28" s="27">
        <v>34</v>
      </c>
      <c r="C28" s="12"/>
      <c r="D28" s="12"/>
      <c r="E28" s="12"/>
      <c r="F28" s="12"/>
      <c r="G28" s="12"/>
      <c r="H28" s="12"/>
      <c r="I28" s="5"/>
      <c r="J28" s="36"/>
      <c r="K28" s="5"/>
      <c r="L28" s="5"/>
    </row>
    <row r="29" spans="1:12" ht="18">
      <c r="A29" s="30" t="s">
        <v>27</v>
      </c>
      <c r="B29" s="11">
        <v>35</v>
      </c>
      <c r="C29" s="12">
        <v>5000</v>
      </c>
      <c r="D29" s="12">
        <v>5000</v>
      </c>
      <c r="E29" s="12">
        <v>2650</v>
      </c>
      <c r="F29" s="12">
        <v>2350</v>
      </c>
      <c r="G29" s="12"/>
      <c r="H29" s="12"/>
      <c r="I29" s="5"/>
      <c r="J29" s="36"/>
      <c r="K29" s="5"/>
      <c r="L29" s="5"/>
    </row>
    <row r="30" spans="1:12" ht="18">
      <c r="A30" s="30" t="s">
        <v>28</v>
      </c>
      <c r="B30" s="11">
        <v>36</v>
      </c>
      <c r="C30" s="12">
        <v>0</v>
      </c>
      <c r="D30" s="12">
        <v>4317</v>
      </c>
      <c r="E30" s="31">
        <v>4317</v>
      </c>
      <c r="F30" s="31"/>
      <c r="G30" s="31"/>
      <c r="H30" s="31"/>
      <c r="I30" s="5"/>
      <c r="J30" s="36"/>
      <c r="K30" s="5"/>
      <c r="L30" s="5"/>
    </row>
    <row r="31" spans="1:12" ht="12.75">
      <c r="A31" s="32" t="s">
        <v>29</v>
      </c>
      <c r="B31" s="27">
        <v>37</v>
      </c>
      <c r="C31" s="33">
        <v>0</v>
      </c>
      <c r="D31" s="33">
        <f>(D27-D29-D30)*16%</f>
        <v>65585.76</v>
      </c>
      <c r="E31" s="34">
        <v>5208</v>
      </c>
      <c r="F31" s="34">
        <v>42182</v>
      </c>
      <c r="G31" s="34">
        <v>10938</v>
      </c>
      <c r="H31" s="34">
        <v>7258</v>
      </c>
      <c r="I31" s="5"/>
      <c r="J31" s="36"/>
      <c r="K31" s="5"/>
      <c r="L31" s="5"/>
    </row>
    <row r="32" spans="1:12" ht="12.75">
      <c r="A32" s="30" t="s">
        <v>34</v>
      </c>
      <c r="B32" s="11">
        <v>38</v>
      </c>
      <c r="C32" s="12">
        <v>0</v>
      </c>
      <c r="D32" s="12">
        <f>D27-D31</f>
        <v>353642.24</v>
      </c>
      <c r="E32" s="12">
        <f>E27-E31</f>
        <v>34312</v>
      </c>
      <c r="F32" s="12">
        <f>F27-F31</f>
        <v>223806</v>
      </c>
      <c r="G32" s="12">
        <f>G27-G31</f>
        <v>57422</v>
      </c>
      <c r="H32" s="12">
        <f>H27-H31</f>
        <v>38102</v>
      </c>
      <c r="I32" s="5"/>
      <c r="J32" s="36"/>
      <c r="K32" s="36"/>
      <c r="L32" s="5"/>
    </row>
    <row r="33" spans="1:12" ht="12.75">
      <c r="A33" s="3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38" t="s">
        <v>35</v>
      </c>
      <c r="B34" s="39"/>
      <c r="C34" s="39"/>
      <c r="D34" s="40">
        <f>D8-D14</f>
        <v>231600</v>
      </c>
      <c r="E34" s="40">
        <f>E8-E14</f>
        <v>39520</v>
      </c>
      <c r="F34" s="40">
        <f>F8-F14</f>
        <v>78360</v>
      </c>
      <c r="G34" s="40">
        <f>G8-G14</f>
        <v>68360</v>
      </c>
      <c r="H34" s="40">
        <f>H8-H14</f>
        <v>45360</v>
      </c>
      <c r="I34" s="5"/>
      <c r="J34" s="5"/>
      <c r="K34" s="5"/>
      <c r="L34" s="5"/>
    </row>
    <row r="35" spans="1:8" ht="12.75">
      <c r="A35" s="41" t="s">
        <v>36</v>
      </c>
      <c r="B35" s="41"/>
      <c r="C35" s="41"/>
      <c r="D35" s="42">
        <f>D11-D25</f>
        <v>187628</v>
      </c>
      <c r="E35" s="42">
        <f>E11-E25</f>
        <v>0</v>
      </c>
      <c r="F35" s="42">
        <f>F11-F25</f>
        <v>187628</v>
      </c>
      <c r="G35" s="42">
        <f>G11-G25</f>
        <v>0</v>
      </c>
      <c r="H35" s="42">
        <f>H11-H25</f>
        <v>0</v>
      </c>
    </row>
  </sheetData>
  <mergeCells count="1">
    <mergeCell ref="A3:H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35.140625" style="35" customWidth="1"/>
    <col min="2" max="2" width="4.57421875" style="5" customWidth="1"/>
    <col min="3" max="3" width="15.7109375" style="5" customWidth="1"/>
    <col min="4" max="4" width="15.140625" style="5" customWidth="1"/>
    <col min="5" max="5" width="13.421875" style="5" customWidth="1"/>
    <col min="6" max="6" width="14.140625" style="5" customWidth="1"/>
    <col min="7" max="7" width="15.00390625" style="5" customWidth="1"/>
    <col min="8" max="8" width="13.421875" style="5" customWidth="1"/>
    <col min="9" max="9" width="9.140625" style="5" customWidth="1"/>
    <col min="10" max="16384" width="9.140625" style="1" customWidth="1"/>
  </cols>
  <sheetData>
    <row r="1" spans="1:8" ht="12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5.75" customHeight="1">
      <c r="A2" s="43" t="s">
        <v>1</v>
      </c>
      <c r="B2" s="43"/>
      <c r="C2" s="43"/>
      <c r="D2" s="43"/>
      <c r="E2" s="43"/>
      <c r="F2" s="43"/>
      <c r="G2" s="43"/>
      <c r="H2" s="43"/>
    </row>
    <row r="3" spans="1:8" ht="29.25" customHeight="1">
      <c r="A3" s="6" t="s">
        <v>2</v>
      </c>
      <c r="B3" s="7" t="s">
        <v>3</v>
      </c>
      <c r="C3" s="7">
        <v>2019</v>
      </c>
      <c r="D3" s="7">
        <v>2020</v>
      </c>
      <c r="E3" s="7" t="s">
        <v>4</v>
      </c>
      <c r="F3" s="7" t="s">
        <v>5</v>
      </c>
      <c r="G3" s="7" t="s">
        <v>6</v>
      </c>
      <c r="H3" s="7" t="s">
        <v>7</v>
      </c>
    </row>
    <row r="4" spans="1:8" ht="12.75" customHeight="1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9" ht="15.75" customHeight="1">
      <c r="A5" s="10" t="s">
        <v>32</v>
      </c>
      <c r="B5" s="11">
        <v>1</v>
      </c>
      <c r="C5" s="12">
        <v>1637828</v>
      </c>
      <c r="D5" s="12">
        <f>E5+F5+G5+H5</f>
        <v>2315891</v>
      </c>
      <c r="E5" s="12">
        <f>E6+E9</f>
        <v>400000</v>
      </c>
      <c r="F5" s="12">
        <f>F6+F9</f>
        <v>1015891</v>
      </c>
      <c r="G5" s="12">
        <f>G6+G9</f>
        <v>450000</v>
      </c>
      <c r="H5" s="12">
        <f>H6+H9</f>
        <v>450000</v>
      </c>
      <c r="I5" s="13">
        <f aca="true" t="shared" si="0" ref="I5:I29">D5/C5%</f>
        <v>141.40013481269094</v>
      </c>
    </row>
    <row r="6" spans="1:9" ht="18" customHeight="1">
      <c r="A6" s="14" t="s">
        <v>8</v>
      </c>
      <c r="B6" s="11">
        <v>2</v>
      </c>
      <c r="C6" s="12">
        <v>1655549</v>
      </c>
      <c r="D6" s="12">
        <v>1720000</v>
      </c>
      <c r="E6" s="12">
        <v>400000</v>
      </c>
      <c r="F6" s="12">
        <v>460000</v>
      </c>
      <c r="G6" s="12">
        <v>450000</v>
      </c>
      <c r="H6" s="12">
        <v>450000</v>
      </c>
      <c r="I6" s="13">
        <f t="shared" si="0"/>
        <v>103.89302883816788</v>
      </c>
    </row>
    <row r="7" spans="1:9" ht="12.75" customHeight="1">
      <c r="A7" s="15" t="s">
        <v>9</v>
      </c>
      <c r="B7" s="11">
        <v>3</v>
      </c>
      <c r="C7" s="12">
        <v>1511419</v>
      </c>
      <c r="D7" s="12">
        <v>1520000</v>
      </c>
      <c r="E7" s="12">
        <v>360000</v>
      </c>
      <c r="F7" s="12">
        <v>400000</v>
      </c>
      <c r="G7" s="12">
        <v>400000</v>
      </c>
      <c r="H7" s="12">
        <v>360000</v>
      </c>
      <c r="I7" s="13">
        <f t="shared" si="0"/>
        <v>100.5677446161521</v>
      </c>
    </row>
    <row r="8" spans="1:9" ht="12.75" customHeight="1">
      <c r="A8" s="15" t="s">
        <v>10</v>
      </c>
      <c r="B8" s="11">
        <v>4</v>
      </c>
      <c r="C8" s="12">
        <v>144130</v>
      </c>
      <c r="D8" s="12">
        <v>200000</v>
      </c>
      <c r="E8" s="12">
        <v>40000</v>
      </c>
      <c r="F8" s="12">
        <v>60000</v>
      </c>
      <c r="G8" s="12">
        <v>50000</v>
      </c>
      <c r="H8" s="12">
        <v>50000</v>
      </c>
      <c r="I8" s="13">
        <f t="shared" si="0"/>
        <v>138.76361617983764</v>
      </c>
    </row>
    <row r="9" spans="1:9" ht="12.75" customHeight="1">
      <c r="A9" s="15" t="s">
        <v>11</v>
      </c>
      <c r="B9" s="11">
        <v>12</v>
      </c>
      <c r="C9" s="12">
        <v>-17721</v>
      </c>
      <c r="D9" s="12">
        <v>555891</v>
      </c>
      <c r="E9" s="12">
        <v>0</v>
      </c>
      <c r="F9" s="12">
        <v>555891</v>
      </c>
      <c r="G9" s="12">
        <v>0</v>
      </c>
      <c r="H9" s="16">
        <v>0</v>
      </c>
      <c r="I9" s="13">
        <f t="shared" si="0"/>
        <v>-3136.905366514305</v>
      </c>
    </row>
    <row r="10" spans="1:10" ht="11.25" customHeight="1">
      <c r="A10" s="15" t="s">
        <v>12</v>
      </c>
      <c r="B10" s="11">
        <v>13</v>
      </c>
      <c r="C10" s="16"/>
      <c r="D10" s="16"/>
      <c r="E10" s="17"/>
      <c r="F10" s="17"/>
      <c r="G10" s="18"/>
      <c r="H10" s="19"/>
      <c r="I10" s="13" t="e">
        <f t="shared" si="0"/>
        <v>#DIV/0!</v>
      </c>
      <c r="J10" s="2"/>
    </row>
    <row r="11" spans="1:10" ht="14.25" customHeight="1">
      <c r="A11" s="10" t="s">
        <v>33</v>
      </c>
      <c r="B11" s="20">
        <v>14</v>
      </c>
      <c r="C11" s="21">
        <v>1784151</v>
      </c>
      <c r="D11" s="22">
        <f>D12+D23</f>
        <v>1856759</v>
      </c>
      <c r="E11" s="21">
        <f>E12+E23</f>
        <v>360504</v>
      </c>
      <c r="F11" s="23">
        <f>F12+F23</f>
        <v>381664</v>
      </c>
      <c r="G11" s="23">
        <f>G12+G23</f>
        <v>381664</v>
      </c>
      <c r="H11" s="24">
        <f>H12+H23</f>
        <v>364664</v>
      </c>
      <c r="I11" s="13">
        <f t="shared" si="0"/>
        <v>104.06961069999122</v>
      </c>
      <c r="J11" s="3"/>
    </row>
    <row r="12" spans="1:9" ht="12.75">
      <c r="A12" s="10" t="s">
        <v>31</v>
      </c>
      <c r="B12" s="11">
        <v>15</v>
      </c>
      <c r="C12" s="25">
        <v>1780564</v>
      </c>
      <c r="D12" s="25">
        <f>E12+F12+G12+H12</f>
        <v>1488496</v>
      </c>
      <c r="E12" s="25">
        <f>E13+E14+E15+E16+E19+24+E20+E21+E22</f>
        <v>360504</v>
      </c>
      <c r="F12" s="25">
        <f>F13+F14+F15+F16+F19+24+F20+F21+F22</f>
        <v>381664</v>
      </c>
      <c r="G12" s="25">
        <f>G13+G14+G15+G16+G19+24+G20+G21+G22</f>
        <v>381664</v>
      </c>
      <c r="H12" s="25">
        <f>H13+H14+H15+H16+H19+24+H20+H21+H22</f>
        <v>364664</v>
      </c>
      <c r="I12" s="13">
        <f t="shared" si="0"/>
        <v>83.5968827854545</v>
      </c>
    </row>
    <row r="13" spans="1:9" ht="12.75" customHeight="1">
      <c r="A13" s="15" t="s">
        <v>13</v>
      </c>
      <c r="B13" s="26">
        <v>16</v>
      </c>
      <c r="C13" s="12">
        <v>425239</v>
      </c>
      <c r="D13" s="12">
        <v>400000</v>
      </c>
      <c r="E13" s="12">
        <v>90000</v>
      </c>
      <c r="F13" s="12">
        <v>110000</v>
      </c>
      <c r="G13" s="12">
        <v>110000</v>
      </c>
      <c r="H13" s="12">
        <v>90000</v>
      </c>
      <c r="I13" s="13">
        <f t="shared" si="0"/>
        <v>94.06474947029787</v>
      </c>
    </row>
    <row r="14" spans="1:9" ht="12.75" customHeight="1">
      <c r="A14" s="15" t="s">
        <v>14</v>
      </c>
      <c r="B14" s="26">
        <v>17</v>
      </c>
      <c r="C14" s="12">
        <v>72447</v>
      </c>
      <c r="D14" s="12">
        <v>66000</v>
      </c>
      <c r="E14" s="12">
        <v>18000</v>
      </c>
      <c r="F14" s="12">
        <v>15000</v>
      </c>
      <c r="G14" s="12">
        <v>15000</v>
      </c>
      <c r="H14" s="12">
        <v>18000</v>
      </c>
      <c r="I14" s="13">
        <f t="shared" si="0"/>
        <v>91.10108079009483</v>
      </c>
    </row>
    <row r="15" spans="1:9" ht="12.75" customHeight="1">
      <c r="A15" s="15" t="s">
        <v>15</v>
      </c>
      <c r="B15" s="26">
        <v>18</v>
      </c>
      <c r="C15" s="12">
        <v>3070</v>
      </c>
      <c r="D15" s="12">
        <v>16000</v>
      </c>
      <c r="E15" s="12">
        <v>4000</v>
      </c>
      <c r="F15" s="12">
        <v>4000</v>
      </c>
      <c r="G15" s="12">
        <v>4000</v>
      </c>
      <c r="H15" s="12">
        <v>4000</v>
      </c>
      <c r="I15" s="13">
        <f t="shared" si="0"/>
        <v>521.1726384364821</v>
      </c>
    </row>
    <row r="16" spans="1:9" ht="12.75" customHeight="1">
      <c r="A16" s="15" t="s">
        <v>16</v>
      </c>
      <c r="B16" s="26">
        <v>19</v>
      </c>
      <c r="C16" s="12">
        <v>977783</v>
      </c>
      <c r="D16" s="12">
        <f>D17+D18</f>
        <v>816400</v>
      </c>
      <c r="E16" s="12">
        <f>E17+E18</f>
        <v>200980</v>
      </c>
      <c r="F16" s="12">
        <f>F17+F18</f>
        <v>205140</v>
      </c>
      <c r="G16" s="12">
        <f>G17+G18</f>
        <v>205140</v>
      </c>
      <c r="H16" s="12">
        <f>H17+H18</f>
        <v>205140</v>
      </c>
      <c r="I16" s="13">
        <f t="shared" si="0"/>
        <v>83.49500860620404</v>
      </c>
    </row>
    <row r="17" spans="1:9" ht="12.75" customHeight="1">
      <c r="A17" s="15" t="s">
        <v>17</v>
      </c>
      <c r="B17" s="26">
        <v>20</v>
      </c>
      <c r="C17" s="12">
        <v>953329</v>
      </c>
      <c r="D17" s="12">
        <v>796000</v>
      </c>
      <c r="E17" s="12">
        <v>196000</v>
      </c>
      <c r="F17" s="12">
        <v>200000</v>
      </c>
      <c r="G17" s="12">
        <v>200000</v>
      </c>
      <c r="H17" s="12">
        <v>200000</v>
      </c>
      <c r="I17" s="13">
        <f t="shared" si="0"/>
        <v>83.49688302778998</v>
      </c>
    </row>
    <row r="18" spans="1:9" ht="12.75" customHeight="1">
      <c r="A18" s="15" t="s">
        <v>18</v>
      </c>
      <c r="B18" s="26">
        <v>21</v>
      </c>
      <c r="C18" s="12">
        <v>24454</v>
      </c>
      <c r="D18" s="12">
        <v>20400</v>
      </c>
      <c r="E18" s="12">
        <v>4980</v>
      </c>
      <c r="F18" s="12">
        <v>5140</v>
      </c>
      <c r="G18" s="12">
        <v>5140</v>
      </c>
      <c r="H18" s="12">
        <v>5140</v>
      </c>
      <c r="I18" s="13">
        <f t="shared" si="0"/>
        <v>83.4219350617486</v>
      </c>
    </row>
    <row r="19" spans="1:9" ht="25.5" customHeight="1">
      <c r="A19" s="14" t="s">
        <v>19</v>
      </c>
      <c r="B19" s="11">
        <v>23</v>
      </c>
      <c r="C19" s="12">
        <v>41034</v>
      </c>
      <c r="D19" s="12">
        <v>40000</v>
      </c>
      <c r="E19" s="12">
        <v>10000</v>
      </c>
      <c r="F19" s="12">
        <v>10000</v>
      </c>
      <c r="G19" s="12">
        <v>10000</v>
      </c>
      <c r="H19" s="12">
        <v>10000</v>
      </c>
      <c r="I19" s="13">
        <f t="shared" si="0"/>
        <v>97.48013842179657</v>
      </c>
    </row>
    <row r="20" spans="1:9" ht="12.75" customHeight="1">
      <c r="A20" s="15" t="s">
        <v>20</v>
      </c>
      <c r="B20" s="27">
        <v>25</v>
      </c>
      <c r="C20" s="12">
        <v>224374</v>
      </c>
      <c r="D20" s="12">
        <v>80000</v>
      </c>
      <c r="E20" s="12">
        <v>20000</v>
      </c>
      <c r="F20" s="12">
        <v>20000</v>
      </c>
      <c r="G20" s="12">
        <v>20000</v>
      </c>
      <c r="H20" s="12">
        <v>20000</v>
      </c>
      <c r="I20" s="13">
        <f t="shared" si="0"/>
        <v>35.65475500726466</v>
      </c>
    </row>
    <row r="21" spans="1:9" ht="14.25" customHeight="1">
      <c r="A21" s="15" t="s">
        <v>21</v>
      </c>
      <c r="B21" s="27">
        <v>26</v>
      </c>
      <c r="C21" s="12">
        <v>30142</v>
      </c>
      <c r="D21" s="12">
        <v>60000</v>
      </c>
      <c r="E21" s="12">
        <v>15000</v>
      </c>
      <c r="F21" s="12">
        <v>15000</v>
      </c>
      <c r="G21" s="12">
        <v>15000</v>
      </c>
      <c r="H21" s="12">
        <v>15000</v>
      </c>
      <c r="I21" s="13">
        <f t="shared" si="0"/>
        <v>199.05779311260034</v>
      </c>
    </row>
    <row r="22" spans="1:9" ht="12.75" customHeight="1">
      <c r="A22" s="15" t="s">
        <v>22</v>
      </c>
      <c r="B22" s="27">
        <v>30</v>
      </c>
      <c r="C22" s="12">
        <v>6475</v>
      </c>
      <c r="D22" s="12">
        <v>10000</v>
      </c>
      <c r="E22" s="12">
        <v>2500</v>
      </c>
      <c r="F22" s="12">
        <v>2500</v>
      </c>
      <c r="G22" s="12">
        <v>2500</v>
      </c>
      <c r="H22" s="12">
        <v>2500</v>
      </c>
      <c r="I22" s="13">
        <f t="shared" si="0"/>
        <v>154.44015444015443</v>
      </c>
    </row>
    <row r="23" spans="1:9" ht="12.75" customHeight="1">
      <c r="A23" s="28" t="s">
        <v>23</v>
      </c>
      <c r="B23" s="27">
        <v>31</v>
      </c>
      <c r="C23" s="12">
        <v>3587</v>
      </c>
      <c r="D23" s="12">
        <v>368263</v>
      </c>
      <c r="E23" s="12">
        <v>0</v>
      </c>
      <c r="F23" s="12">
        <v>0</v>
      </c>
      <c r="G23" s="12">
        <v>0</v>
      </c>
      <c r="H23" s="12">
        <v>0</v>
      </c>
      <c r="I23" s="13">
        <f t="shared" si="0"/>
        <v>10266.601616950098</v>
      </c>
    </row>
    <row r="24" spans="1:9" ht="12.75" customHeight="1">
      <c r="A24" s="29" t="s">
        <v>24</v>
      </c>
      <c r="B24" s="27">
        <v>32</v>
      </c>
      <c r="C24" s="12"/>
      <c r="D24" s="12"/>
      <c r="E24" s="12"/>
      <c r="F24" s="12"/>
      <c r="G24" s="12"/>
      <c r="H24" s="12"/>
      <c r="I24" s="13" t="e">
        <f t="shared" si="0"/>
        <v>#DIV/0!</v>
      </c>
    </row>
    <row r="25" spans="1:9" ht="12.75">
      <c r="A25" s="28" t="s">
        <v>25</v>
      </c>
      <c r="B25" s="27">
        <v>33</v>
      </c>
      <c r="C25" s="12">
        <v>-146323</v>
      </c>
      <c r="D25" s="12">
        <f>D5-D11+D9-D23</f>
        <v>646760</v>
      </c>
      <c r="E25" s="12">
        <f>E5-E11</f>
        <v>39496</v>
      </c>
      <c r="F25" s="12">
        <f>F5-F11</f>
        <v>634227</v>
      </c>
      <c r="G25" s="12">
        <f>G5-G11</f>
        <v>68336</v>
      </c>
      <c r="H25" s="12">
        <f>H5-H11</f>
        <v>85336</v>
      </c>
      <c r="I25" s="13">
        <f t="shared" si="0"/>
        <v>-442.00843339734695</v>
      </c>
    </row>
    <row r="26" spans="1:9" ht="12.75" customHeight="1">
      <c r="A26" s="29" t="s">
        <v>26</v>
      </c>
      <c r="B26" s="27">
        <v>34</v>
      </c>
      <c r="C26" s="12"/>
      <c r="D26" s="12"/>
      <c r="E26" s="12"/>
      <c r="F26" s="12"/>
      <c r="G26" s="12"/>
      <c r="H26" s="12"/>
      <c r="I26" s="13" t="e">
        <f t="shared" si="0"/>
        <v>#DIV/0!</v>
      </c>
    </row>
    <row r="27" spans="1:9" ht="25.5" customHeight="1">
      <c r="A27" s="30" t="s">
        <v>27</v>
      </c>
      <c r="B27" s="11">
        <v>35</v>
      </c>
      <c r="C27" s="12">
        <v>5000</v>
      </c>
      <c r="D27" s="12">
        <v>5000</v>
      </c>
      <c r="E27" s="12">
        <v>2650</v>
      </c>
      <c r="F27" s="12">
        <v>2350</v>
      </c>
      <c r="G27" s="12"/>
      <c r="H27" s="12"/>
      <c r="I27" s="13">
        <f t="shared" si="0"/>
        <v>100</v>
      </c>
    </row>
    <row r="28" spans="1:9" ht="19.5" customHeight="1">
      <c r="A28" s="30" t="s">
        <v>28</v>
      </c>
      <c r="B28" s="11">
        <v>36</v>
      </c>
      <c r="C28" s="12">
        <v>0</v>
      </c>
      <c r="D28" s="12">
        <v>4317</v>
      </c>
      <c r="E28" s="31">
        <v>4317</v>
      </c>
      <c r="F28" s="31"/>
      <c r="G28" s="31"/>
      <c r="H28" s="31"/>
      <c r="I28" s="13" t="e">
        <f t="shared" si="0"/>
        <v>#DIV/0!</v>
      </c>
    </row>
    <row r="29" spans="1:9" ht="14.25" customHeight="1">
      <c r="A29" s="32" t="s">
        <v>29</v>
      </c>
      <c r="B29" s="27">
        <v>37</v>
      </c>
      <c r="C29" s="33">
        <v>0</v>
      </c>
      <c r="D29" s="33">
        <v>114357</v>
      </c>
      <c r="E29" s="34">
        <v>23071</v>
      </c>
      <c r="F29" s="34">
        <v>31262</v>
      </c>
      <c r="G29" s="34">
        <v>33612</v>
      </c>
      <c r="H29" s="34">
        <v>26412</v>
      </c>
      <c r="I29" s="13" t="e">
        <f t="shared" si="0"/>
        <v>#DIV/0!</v>
      </c>
    </row>
    <row r="30" spans="1:8" ht="21" customHeight="1">
      <c r="A30" s="30" t="s">
        <v>34</v>
      </c>
      <c r="B30" s="11">
        <v>38</v>
      </c>
      <c r="C30" s="12">
        <v>0</v>
      </c>
      <c r="D30" s="12">
        <v>635947</v>
      </c>
      <c r="E30" s="12"/>
      <c r="F30" s="12"/>
      <c r="G30" s="12"/>
      <c r="H30" s="12"/>
    </row>
    <row r="32" spans="6:8" ht="12.75" customHeight="1">
      <c r="F32" s="44" t="s">
        <v>30</v>
      </c>
      <c r="G32" s="44"/>
      <c r="H32" s="44"/>
    </row>
    <row r="37" ht="14.25" customHeight="1"/>
    <row r="39" ht="14.25" customHeight="1"/>
    <row r="53" ht="17.25" customHeight="1"/>
  </sheetData>
  <sheetProtection selectLockedCells="1" selectUnlockedCells="1"/>
  <mergeCells count="2">
    <mergeCell ref="A2:H2"/>
    <mergeCell ref="F32:H32"/>
  </mergeCells>
  <printOptions/>
  <pageMargins left="0.6673611111111111" right="0.43333333333333335" top="0.9055555555555556" bottom="0.8395833333333333" header="0.5118055555555555" footer="0.5111111111111111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valic</dc:creator>
  <cp:keywords/>
  <dc:description/>
  <cp:lastModifiedBy>PC</cp:lastModifiedBy>
  <cp:lastPrinted>2020-04-07T08:21:16Z</cp:lastPrinted>
  <dcterms:created xsi:type="dcterms:W3CDTF">2002-11-19T09:07:59Z</dcterms:created>
  <dcterms:modified xsi:type="dcterms:W3CDTF">2020-04-07T12:13:38Z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